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20" windowWidth="9720" windowHeight="4320" activeTab="2"/>
  </bookViews>
  <sheets>
    <sheet name="1-во" sheetId="1" r:id="rId1"/>
    <sheet name="2-во" sheetId="2" r:id="rId2"/>
    <sheet name="3-во" sheetId="3" r:id="rId3"/>
    <sheet name="4-во" sheetId="4" r:id="rId4"/>
    <sheet name="7-ОснВО" sheetId="5" r:id="rId5"/>
  </sheets>
  <externalReferences>
    <externalReference r:id="rId8"/>
    <externalReference r:id="rId9"/>
    <externalReference r:id="rId10"/>
  </externalReferences>
  <definedNames>
    <definedName name="_GoBack" localSheetId="3">'4-во'!$B$5</definedName>
    <definedName name="_xlnm.Print_Titles" localSheetId="0">'1-во'!$5:$8</definedName>
    <definedName name="_xlnm.Print_Titles" localSheetId="1">'2-во'!$7:$9</definedName>
    <definedName name="стокиобъем11" localSheetId="4">#REF!</definedName>
    <definedName name="стокиобъем11">#REF!</definedName>
    <definedName name="стокиобъем12" localSheetId="4">#REF!</definedName>
    <definedName name="стокиобъем12">#REF!</definedName>
    <definedName name="стокитариф11" localSheetId="4">#REF!</definedName>
    <definedName name="стокитариф11">#REF!</definedName>
    <definedName name="стокитариф12" localSheetId="4">#REF!</definedName>
    <definedName name="стокитариф12">#REF!</definedName>
  </definedNames>
  <calcPr fullCalcOnLoad="1"/>
</workbook>
</file>

<file path=xl/sharedStrings.xml><?xml version="1.0" encoding="utf-8"?>
<sst xmlns="http://schemas.openxmlformats.org/spreadsheetml/2006/main" count="136" uniqueCount="104">
  <si>
    <t>Наименование показателей</t>
  </si>
  <si>
    <t>4.1.</t>
  </si>
  <si>
    <t>Производственные расходы</t>
  </si>
  <si>
    <t>Ремонтные расходы</t>
  </si>
  <si>
    <t>2.1.</t>
  </si>
  <si>
    <t>4.</t>
  </si>
  <si>
    <t>Сбытовые расходы гарантирующих организаций</t>
  </si>
  <si>
    <t>4.2.</t>
  </si>
  <si>
    <t>7.1.</t>
  </si>
  <si>
    <t>7.2.</t>
  </si>
  <si>
    <t>Нормативная прибыль</t>
  </si>
  <si>
    <t>Прибыль на капитальные вложения</t>
  </si>
  <si>
    <t>Прибыль на социальные нужды</t>
  </si>
  <si>
    <t>РЭК</t>
  </si>
  <si>
    <t>Величина расходов, не учтенных в тарифе</t>
  </si>
  <si>
    <t>тыс. руб.</t>
  </si>
  <si>
    <t>№ п/п</t>
  </si>
  <si>
    <t xml:space="preserve">Наименование </t>
  </si>
  <si>
    <t>организация</t>
  </si>
  <si>
    <t>Прибыль, облагаемая налогом</t>
  </si>
  <si>
    <t>Наименование показателя</t>
  </si>
  <si>
    <t>Единица измерения</t>
  </si>
  <si>
    <t>тыс.м3</t>
  </si>
  <si>
    <t>Расход электрической энергии</t>
  </si>
  <si>
    <t>тыс.кВтч</t>
  </si>
  <si>
    <t>км</t>
  </si>
  <si>
    <t>шт</t>
  </si>
  <si>
    <t>тыс.м3/сутки</t>
  </si>
  <si>
    <t>Коэффициент использования установленной мощности</t>
  </si>
  <si>
    <t>%</t>
  </si>
  <si>
    <t>Численность населения, получающего услугу водоотведение</t>
  </si>
  <si>
    <t>чел.</t>
  </si>
  <si>
    <t xml:space="preserve">Количество часов предоставления услуг </t>
  </si>
  <si>
    <t>час.</t>
  </si>
  <si>
    <t>Индекс потребительских цен</t>
  </si>
  <si>
    <t>Показатель (группы потребителей)</t>
  </si>
  <si>
    <t>Тарифы</t>
  </si>
  <si>
    <t>Прочие потребители (тарифы указываются без НДС)</t>
  </si>
  <si>
    <t>руб./м3</t>
  </si>
  <si>
    <t>Организация</t>
  </si>
  <si>
    <t>Административные расходы</t>
  </si>
  <si>
    <t>Амортизация основных средств и нематериальных активов</t>
  </si>
  <si>
    <t>Всего расходов</t>
  </si>
  <si>
    <t>Удельный расход электроэнергии:</t>
  </si>
  <si>
    <t>2014 год</t>
  </si>
  <si>
    <t>Расходы на арендную плату (лизинговые платежи, концессионная плата)</t>
  </si>
  <si>
    <t>Налоги включаемые в себестоимость продукции</t>
  </si>
  <si>
    <t>Налоги, сборы, платежи</t>
  </si>
  <si>
    <t>электроэнергию</t>
  </si>
  <si>
    <t>Индексы  роста цен на энергетические ресурсы</t>
  </si>
  <si>
    <t>от населения</t>
  </si>
  <si>
    <t>от собственного  производства</t>
  </si>
  <si>
    <t>от бюджетных организаций</t>
  </si>
  <si>
    <t xml:space="preserve">организация </t>
  </si>
  <si>
    <t xml:space="preserve">РЭК                               </t>
  </si>
  <si>
    <t>Общая протяженность канализационных сетей</t>
  </si>
  <si>
    <t>Количество канализационных насосных станций</t>
  </si>
  <si>
    <t>Пропускная способность канализации</t>
  </si>
  <si>
    <t>Количество очистных сооружений</t>
  </si>
  <si>
    <t>Фактическая мощность очистных сооружений</t>
  </si>
  <si>
    <t>Пропущено сточных вод через очистные сооружения</t>
  </si>
  <si>
    <t>7.3.</t>
  </si>
  <si>
    <t>7.4.</t>
  </si>
  <si>
    <t>8.</t>
  </si>
  <si>
    <t>12.1.</t>
  </si>
  <si>
    <t>12.2.</t>
  </si>
  <si>
    <t>Норматив технологических  затрат химреагентов, в т.ч:</t>
  </si>
  <si>
    <t>13.1.</t>
  </si>
  <si>
    <t>15.2.</t>
  </si>
  <si>
    <t>очистка сточных вод</t>
  </si>
  <si>
    <t>15.1.</t>
  </si>
  <si>
    <t>Передано сточных вод на очистку другим канализациям</t>
  </si>
  <si>
    <t>Объем сброшенных сточных вод без очистки</t>
  </si>
  <si>
    <t>10</t>
  </si>
  <si>
    <t>от прочих потребителей, в т.ч.</t>
  </si>
  <si>
    <t>Водоотведение</t>
  </si>
  <si>
    <t>Установленная мощность очистных сооружений</t>
  </si>
  <si>
    <t>План 
2014 года</t>
  </si>
  <si>
    <t>Принято сточных вод всего, в т.ч.</t>
  </si>
  <si>
    <t>кВт⋅ч/м3</t>
  </si>
  <si>
    <t>транспортировка сточных вод</t>
  </si>
  <si>
    <t xml:space="preserve">транспортировка сточных вод </t>
  </si>
  <si>
    <r>
      <t xml:space="preserve">Норматив технологических  затрат электрической энергии </t>
    </r>
    <r>
      <rPr>
        <sz val="12"/>
        <color indexed="8"/>
        <rFont val="Times New Roman"/>
        <family val="1"/>
      </rPr>
      <t>(</t>
    </r>
    <r>
      <rPr>
        <sz val="10"/>
        <color indexed="8"/>
        <rFont val="Times New Roman"/>
        <family val="1"/>
      </rPr>
      <t>удельный расход электрической энергии на 1 м3 сточных  вод</t>
    </r>
    <r>
      <rPr>
        <sz val="12"/>
        <color indexed="8"/>
        <rFont val="Times New Roman"/>
        <family val="1"/>
      </rPr>
      <t>), в т.ч.:</t>
    </r>
  </si>
  <si>
    <t xml:space="preserve">Анализ основных технико – экономических показателей (водоотведение)
</t>
  </si>
  <si>
    <t xml:space="preserve">Величина прибыли, необходимая для эффективного функционирования (водоотведение)                                                            </t>
  </si>
  <si>
    <t>Целевые показатели деятельности (водоотведение)</t>
  </si>
  <si>
    <t>теплоэнергию</t>
  </si>
  <si>
    <t xml:space="preserve">Водоотведение </t>
  </si>
  <si>
    <t>со дня введения тарифов в действие по 31.12.2014</t>
  </si>
  <si>
    <t>Факт *
2012 года</t>
  </si>
  <si>
    <t>Расходы, учтенные и неучтенные при расчете тарифа на водоотведение</t>
  </si>
  <si>
    <t xml:space="preserve"> * -вновь созданное предприятие</t>
  </si>
  <si>
    <t>Приложение № 1 
к экспертному заключению 
по делу № 326-14в</t>
  </si>
  <si>
    <t>общества с ограниченной ответственностью "Квант-2"  (Ермаковский район, с. Ермаковское, ИНН 2413007354)</t>
  </si>
  <si>
    <t>Биопрепарат UNIBAK-Universal</t>
  </si>
  <si>
    <t>общества с ограниченной ответственностью «Квант-2»  (Ермаковский район, с. Ермаковское, ИНН 2413007354)</t>
  </si>
  <si>
    <t>Приложение № 2 
к экспертному заключению 
по делу № 326-14в</t>
  </si>
  <si>
    <t>Приложение № 3 
к экспертному заключению 
по делу № 326-14в</t>
  </si>
  <si>
    <t>Средства на возврат займов и кредитов и процентов по ним</t>
  </si>
  <si>
    <t>Другие расходы, не учитываемые в соответствии с Налоговым кодексом Российской Федерации при определении налоговой базы налога на прибыль</t>
  </si>
  <si>
    <t>Приложение № 4 
к экспертному заключению 
по делу № 326-14в</t>
  </si>
  <si>
    <t>Приложение № 7
к экспертному заключению 
по делу № 326-14в</t>
  </si>
  <si>
    <t xml:space="preserve">Тарифы на водоотведение  для потребителей </t>
  </si>
  <si>
    <t>л/м3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</si>
</sst>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000000000"/>
    <numFmt numFmtId="191" formatCode="0.00000000000"/>
    <numFmt numFmtId="192" formatCode="0.000000000"/>
    <numFmt numFmtId="193" formatCode="0.00000000"/>
    <numFmt numFmtId="194" formatCode="0.0%"/>
    <numFmt numFmtId="195" formatCode="0.000%"/>
    <numFmt numFmtId="196" formatCode="#,##0.00&quot;р.&quot;"/>
    <numFmt numFmtId="197" formatCode="[$-FC19]d\ mmmm\ yyyy\ &quot;г.&quot;"/>
    <numFmt numFmtId="198" formatCode="_-* #,##0.000_р_._-;\-* #,##0.000_р_._-;_-* &quot;-&quot;??_р_._-;_-@_-"/>
    <numFmt numFmtId="199" formatCode="_-* #,##0.0000_р_._-;\-* #,##0.0000_р_._-;_-* &quot;-&quot;??_р_._-;_-@_-"/>
  </numFmts>
  <fonts count="49">
    <font>
      <sz val="10"/>
      <name val="Arial"/>
      <family val="0"/>
    </font>
    <font>
      <sz val="12"/>
      <name val="Times New Roman"/>
      <family val="1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2"/>
      <color indexed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1" fillId="0" borderId="10" xfId="0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>
      <alignment horizontal="right"/>
    </xf>
    <xf numFmtId="0" fontId="5" fillId="0" borderId="0" xfId="60" applyFont="1">
      <alignment/>
      <protection/>
    </xf>
    <xf numFmtId="0" fontId="5" fillId="0" borderId="0" xfId="60" applyFont="1" applyAlignment="1">
      <alignment horizontal="center"/>
      <protection/>
    </xf>
    <xf numFmtId="0" fontId="7" fillId="0" borderId="0" xfId="60" applyFont="1">
      <alignment/>
      <protection/>
    </xf>
    <xf numFmtId="0" fontId="7" fillId="0" borderId="0" xfId="60" applyFont="1" applyAlignment="1">
      <alignment horizontal="center"/>
      <protection/>
    </xf>
    <xf numFmtId="0" fontId="5" fillId="0" borderId="0" xfId="60" applyFont="1" applyAlignment="1">
      <alignment horizontal="right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5" fillId="0" borderId="10" xfId="60" applyFont="1" applyBorder="1" applyAlignment="1">
      <alignment horizontal="center" vertical="center" wrapText="1"/>
      <protection/>
    </xf>
    <xf numFmtId="0" fontId="5" fillId="0" borderId="10" xfId="60" applyFont="1" applyBorder="1" applyAlignment="1">
      <alignment horizontal="center"/>
      <protection/>
    </xf>
    <xf numFmtId="0" fontId="1" fillId="0" borderId="10" xfId="53" applyFont="1" applyBorder="1" applyAlignment="1">
      <alignment horizontal="center" vertical="center" wrapText="1"/>
      <protection/>
    </xf>
    <xf numFmtId="0" fontId="1" fillId="0" borderId="10" xfId="53" applyFont="1" applyBorder="1" applyAlignment="1">
      <alignment horizontal="left" vertical="center" wrapText="1"/>
      <protection/>
    </xf>
    <xf numFmtId="0" fontId="1" fillId="32" borderId="10" xfId="53" applyFont="1" applyFill="1" applyBorder="1" applyAlignment="1">
      <alignment horizontal="left" vertical="center" wrapText="1"/>
      <protection/>
    </xf>
    <xf numFmtId="0" fontId="1" fillId="0" borderId="10" xfId="53" applyNumberFormat="1" applyFont="1" applyBorder="1" applyAlignment="1">
      <alignment horizontal="center" vertical="center" wrapText="1"/>
      <protection/>
    </xf>
    <xf numFmtId="0" fontId="5" fillId="0" borderId="0" xfId="59" applyFont="1" applyAlignment="1">
      <alignment wrapText="1"/>
      <protection/>
    </xf>
    <xf numFmtId="0" fontId="7" fillId="0" borderId="0" xfId="59" applyFont="1" applyAlignment="1">
      <alignment wrapText="1"/>
      <protection/>
    </xf>
    <xf numFmtId="0" fontId="7" fillId="0" borderId="0" xfId="59" applyFont="1" applyAlignment="1">
      <alignment horizontal="right" wrapText="1"/>
      <protection/>
    </xf>
    <xf numFmtId="0" fontId="5" fillId="0" borderId="0" xfId="59" applyFont="1" applyAlignment="1">
      <alignment horizontal="center" wrapText="1"/>
      <protection/>
    </xf>
    <xf numFmtId="0" fontId="5" fillId="0" borderId="10" xfId="59" applyFont="1" applyBorder="1" applyAlignment="1">
      <alignment horizontal="center" vertical="center" wrapText="1"/>
      <protection/>
    </xf>
    <xf numFmtId="0" fontId="5" fillId="0" borderId="10" xfId="59" applyFont="1" applyBorder="1" applyAlignment="1">
      <alignment horizontal="left" vertical="center" wrapText="1"/>
      <protection/>
    </xf>
    <xf numFmtId="0" fontId="5" fillId="0" borderId="10" xfId="59" applyFont="1" applyBorder="1" applyAlignment="1">
      <alignment vertical="center" wrapText="1"/>
      <protection/>
    </xf>
    <xf numFmtId="2" fontId="5" fillId="0" borderId="10" xfId="59" applyNumberFormat="1" applyFont="1" applyBorder="1" applyAlignment="1">
      <alignment horizontal="center" vertical="center" wrapText="1"/>
      <protection/>
    </xf>
    <xf numFmtId="0" fontId="5" fillId="0" borderId="10" xfId="59" applyFont="1" applyBorder="1" applyAlignment="1">
      <alignment horizontal="center" wrapText="1"/>
      <protection/>
    </xf>
    <xf numFmtId="0" fontId="5" fillId="0" borderId="10" xfId="59" applyFont="1" applyBorder="1" applyAlignment="1">
      <alignment wrapText="1"/>
      <protection/>
    </xf>
    <xf numFmtId="0" fontId="0" fillId="0" borderId="0" xfId="57" applyAlignment="1">
      <alignment wrapText="1"/>
      <protection/>
    </xf>
    <xf numFmtId="0" fontId="10" fillId="0" borderId="0" xfId="57" applyFont="1" applyAlignment="1">
      <alignment wrapText="1"/>
      <protection/>
    </xf>
    <xf numFmtId="0" fontId="11" fillId="0" borderId="0" xfId="0" applyFont="1" applyAlignment="1">
      <alignment vertical="center" wrapText="1"/>
    </xf>
    <xf numFmtId="0" fontId="6" fillId="0" borderId="0" xfId="57" applyFont="1" applyBorder="1">
      <alignment/>
      <protection/>
    </xf>
    <xf numFmtId="0" fontId="6" fillId="0" borderId="0" xfId="57" applyFont="1" applyBorder="1" applyAlignment="1">
      <alignment wrapText="1"/>
      <protection/>
    </xf>
    <xf numFmtId="0" fontId="7" fillId="0" borderId="10" xfId="57" applyFont="1" applyBorder="1" applyAlignment="1">
      <alignment horizontal="center" vertical="center" wrapText="1"/>
      <protection/>
    </xf>
    <xf numFmtId="0" fontId="7" fillId="0" borderId="10" xfId="57" applyFont="1" applyBorder="1" applyAlignment="1">
      <alignment vertical="center" wrapText="1"/>
      <protection/>
    </xf>
    <xf numFmtId="0" fontId="1" fillId="0" borderId="10" xfId="53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vertical="center" wrapText="1"/>
    </xf>
    <xf numFmtId="0" fontId="47" fillId="0" borderId="0" xfId="0" applyFont="1" applyAlignment="1">
      <alignment vertical="center" wrapText="1"/>
    </xf>
    <xf numFmtId="0" fontId="48" fillId="0" borderId="0" xfId="0" applyFont="1" applyAlignment="1">
      <alignment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vertical="center" wrapText="1"/>
    </xf>
    <xf numFmtId="2" fontId="47" fillId="0" borderId="10" xfId="0" applyNumberFormat="1" applyFont="1" applyBorder="1" applyAlignment="1">
      <alignment horizontal="center" vertical="center" wrapText="1"/>
    </xf>
    <xf numFmtId="14" fontId="47" fillId="0" borderId="10" xfId="0" applyNumberFormat="1" applyFont="1" applyBorder="1" applyAlignment="1">
      <alignment horizontal="center" vertical="center" wrapText="1"/>
    </xf>
    <xf numFmtId="16" fontId="47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7" fillId="0" borderId="0" xfId="60" applyFont="1" applyFill="1" applyAlignment="1">
      <alignment/>
      <protection/>
    </xf>
    <xf numFmtId="0" fontId="7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58" applyFont="1" applyBorder="1" applyAlignment="1">
      <alignment horizontal="center" vertical="center" wrapText="1"/>
      <protection/>
    </xf>
    <xf numFmtId="2" fontId="1" fillId="0" borderId="10" xfId="53" applyNumberFormat="1" applyFont="1" applyBorder="1" applyAlignment="1">
      <alignment horizontal="center" vertical="center" wrapText="1"/>
      <protection/>
    </xf>
    <xf numFmtId="2" fontId="1" fillId="0" borderId="12" xfId="53" applyNumberFormat="1" applyFont="1" applyBorder="1" applyAlignment="1">
      <alignment horizontal="center" vertical="center"/>
      <protection/>
    </xf>
    <xf numFmtId="0" fontId="1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47" fillId="33" borderId="10" xfId="0" applyFont="1" applyFill="1" applyBorder="1" applyAlignment="1">
      <alignment horizontal="center" vertical="center" wrapText="1"/>
    </xf>
    <xf numFmtId="2" fontId="47" fillId="33" borderId="10" xfId="0" applyNumberFormat="1" applyFont="1" applyFill="1" applyBorder="1" applyAlignment="1">
      <alignment horizontal="center" vertical="center" wrapText="1"/>
    </xf>
    <xf numFmtId="189" fontId="47" fillId="33" borderId="10" xfId="0" applyNumberFormat="1" applyFont="1" applyFill="1" applyBorder="1" applyAlignment="1">
      <alignment horizontal="center" vertical="center" wrapText="1"/>
    </xf>
    <xf numFmtId="0" fontId="7" fillId="0" borderId="0" xfId="57" applyFont="1" applyBorder="1" applyAlignment="1">
      <alignment horizontal="center" vertical="center" wrapText="1"/>
      <protection/>
    </xf>
    <xf numFmtId="0" fontId="48" fillId="0" borderId="0" xfId="0" applyFont="1" applyAlignment="1">
      <alignment horizontal="left" vertical="center" wrapText="1"/>
    </xf>
    <xf numFmtId="0" fontId="48" fillId="0" borderId="0" xfId="0" applyFont="1" applyAlignment="1">
      <alignment horizontal="center" wrapText="1"/>
    </xf>
    <xf numFmtId="0" fontId="47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7" fillId="0" borderId="0" xfId="60" applyFont="1" applyFill="1" applyAlignment="1">
      <alignment horizontal="left" vertical="center" wrapText="1"/>
      <protection/>
    </xf>
    <xf numFmtId="0" fontId="7" fillId="0" borderId="0" xfId="60" applyFont="1" applyAlignment="1">
      <alignment horizontal="center" wrapText="1"/>
      <protection/>
    </xf>
    <xf numFmtId="0" fontId="5" fillId="0" borderId="13" xfId="60" applyFont="1" applyBorder="1" applyAlignment="1">
      <alignment horizontal="left" vertical="center" wrapText="1"/>
      <protection/>
    </xf>
    <xf numFmtId="0" fontId="5" fillId="0" borderId="14" xfId="60" applyFont="1" applyBorder="1" applyAlignment="1">
      <alignment horizontal="left" vertical="center" wrapText="1"/>
      <protection/>
    </xf>
    <xf numFmtId="0" fontId="5" fillId="0" borderId="15" xfId="60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center" vertical="center" wrapText="1"/>
      <protection/>
    </xf>
    <xf numFmtId="0" fontId="7" fillId="0" borderId="0" xfId="60" applyFont="1" applyAlignment="1">
      <alignment horizontal="center" vertical="center" wrapText="1"/>
      <protection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13" fillId="0" borderId="0" xfId="57" applyFont="1" applyAlignment="1">
      <alignment horizontal="left" wrapText="1"/>
      <protection/>
    </xf>
    <xf numFmtId="0" fontId="7" fillId="0" borderId="0" xfId="59" applyFont="1" applyAlignment="1">
      <alignment horizontal="left" wrapText="1"/>
      <protection/>
    </xf>
    <xf numFmtId="0" fontId="7" fillId="0" borderId="0" xfId="59" applyFont="1" applyAlignment="1">
      <alignment horizontal="center" vertical="center" wrapText="1"/>
      <protection/>
    </xf>
    <xf numFmtId="0" fontId="5" fillId="0" borderId="10" xfId="59" applyFont="1" applyBorder="1" applyAlignment="1">
      <alignment horizontal="center" vertical="center" wrapText="1"/>
      <protection/>
    </xf>
    <xf numFmtId="0" fontId="5" fillId="0" borderId="16" xfId="59" applyFont="1" applyBorder="1" applyAlignment="1">
      <alignment horizontal="center" vertical="center" wrapText="1"/>
      <protection/>
    </xf>
    <xf numFmtId="0" fontId="5" fillId="0" borderId="17" xfId="59" applyFont="1" applyBorder="1" applyAlignment="1">
      <alignment horizontal="center" vertical="center" wrapText="1"/>
      <protection/>
    </xf>
    <xf numFmtId="0" fontId="11" fillId="0" borderId="0" xfId="0" applyFont="1" applyAlignment="1">
      <alignment horizontal="center" vertical="center" wrapText="1"/>
    </xf>
    <xf numFmtId="0" fontId="7" fillId="0" borderId="0" xfId="57" applyFont="1" applyFill="1" applyBorder="1" applyAlignment="1">
      <alignment horizontal="center" wrapText="1"/>
      <protection/>
    </xf>
    <xf numFmtId="0" fontId="7" fillId="0" borderId="16" xfId="57" applyFont="1" applyBorder="1" applyAlignment="1">
      <alignment horizontal="center" vertical="center" wrapText="1"/>
      <protection/>
    </xf>
    <xf numFmtId="0" fontId="7" fillId="0" borderId="12" xfId="57" applyFont="1" applyBorder="1" applyAlignment="1">
      <alignment horizontal="center" vertical="center" wrapText="1"/>
      <protection/>
    </xf>
    <xf numFmtId="0" fontId="7" fillId="0" borderId="13" xfId="57" applyFont="1" applyBorder="1" applyAlignment="1">
      <alignment horizontal="center" vertical="center" wrapText="1"/>
      <protection/>
    </xf>
    <xf numFmtId="0" fontId="7" fillId="0" borderId="15" xfId="57" applyFont="1" applyBorder="1" applyAlignment="1">
      <alignment horizontal="center" vertical="center" wrapText="1"/>
      <protection/>
    </xf>
    <xf numFmtId="0" fontId="7" fillId="0" borderId="0" xfId="57" applyFont="1" applyBorder="1" applyAlignment="1">
      <alignment horizontal="left" vertical="center" wrapText="1"/>
      <protection/>
    </xf>
    <xf numFmtId="0" fontId="7" fillId="0" borderId="0" xfId="57" applyFont="1" applyBorder="1" applyAlignment="1">
      <alignment horizontal="left" vertical="center"/>
      <protection/>
    </xf>
    <xf numFmtId="0" fontId="7" fillId="0" borderId="0" xfId="57" applyFont="1" applyBorder="1" applyAlignment="1">
      <alignment horizontal="center" vertical="center" wrapText="1"/>
      <protection/>
    </xf>
    <xf numFmtId="0" fontId="7" fillId="0" borderId="0" xfId="57" applyFont="1" applyBorder="1" applyAlignment="1">
      <alignment vertical="center" wrapText="1"/>
      <protection/>
    </xf>
    <xf numFmtId="2" fontId="7" fillId="0" borderId="0" xfId="57" applyNumberFormat="1" applyFont="1" applyBorder="1" applyAlignment="1">
      <alignment horizontal="center" vertical="center" wrapText="1"/>
      <protection/>
    </xf>
    <xf numFmtId="2" fontId="7" fillId="33" borderId="10" xfId="57" applyNumberFormat="1" applyFont="1" applyFill="1" applyBorder="1" applyAlignment="1">
      <alignment horizontal="center" vertical="center" wrapText="1"/>
      <protection/>
    </xf>
    <xf numFmtId="0" fontId="7" fillId="33" borderId="10" xfId="57" applyFont="1" applyFill="1" applyBorder="1" applyAlignment="1">
      <alignment horizontal="center" vertical="center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3" xfId="56"/>
    <cellStyle name="Обычный_г. Сосновоборск, ООО СтройКом" xfId="57"/>
    <cellStyle name="Обычный_Ппроизводственная программа ДЛЯ НАС" xfId="58"/>
    <cellStyle name="Обычный_Экспертное заключение ОАО Красноярская ТЭЦ-1 Водоотведение (приложения 1-7)" xfId="59"/>
    <cellStyle name="Обычный_Экспертное заключение ООО Типтур Водоотведение (приложения 1-7)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fizova.SR\AppData\Local\Microsoft\Windows\Temporary%20Internet%20Files\Content.Outlook\BLOSWGAY\&#1087;&#1080;&#1090;%20&#1074;&#1086;&#1076;&#1072;%20&#1087;&#1088;&#1080;&#1083;&#1086;&#1078;%202%205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vlasik\&#1056;&#1072;&#1073;&#1086;&#1095;&#1080;&#1081;%20&#1089;&#1090;&#1086;&#1083;\&#1058;&#1072;&#1088;&#1080;&#1092;&#1099;%202015%20&#1075;&#1086;&#1076;&#1072;\&#1054;&#1054;&#1054;%20&#1050;&#1074;&#1072;&#1085;&#1090;-2\02.09.2014,%20&#1088;&#1072;&#1089;&#1095;&#1077;&#1090;%20%20&#1082;&#1072;&#1085;&#1072;&#1083;&#1080;&#1079;%20%202014%20%20(5,48%20&#1090;&#1099;&#1089;.&#1084;3)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vlasik\&#1056;&#1072;&#1073;&#1086;&#1095;&#1080;&#1081;%20&#1089;&#1090;&#1086;&#1083;\&#1058;&#1072;&#1088;&#1080;&#1092;&#1099;%202015%20&#1075;&#1086;&#1076;&#1072;\&#1054;&#1054;&#1054;%20&#1050;&#1074;&#1072;&#1085;&#1090;-2\04.09.2014,%20&#1088;&#1072;&#1089;&#1095;&#1077;&#1090;%20%20&#1082;&#1072;&#1085;&#1072;&#1083;&#1080;&#1079;%20%202014%20%20(5,48%20&#1090;&#1099;&#1089;.&#1084;3)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"/>
      <sheetName val="прил 2"/>
      <sheetName val="прил 5"/>
      <sheetName val="прил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.П."/>
      <sheetName val="индексы"/>
      <sheetName val="баланс ВО"/>
      <sheetName val="объемы насел."/>
      <sheetName val="проч насел"/>
      <sheetName val="расчет объема"/>
      <sheetName val="Общие объемы"/>
      <sheetName val="динамика"/>
      <sheetName val="реестр договоров"/>
      <sheetName val="смета расходов"/>
      <sheetName val="материалы"/>
      <sheetName val="сырье"/>
      <sheetName val="эл.энергия"/>
      <sheetName val="оборудование"/>
      <sheetName val="тепло"/>
      <sheetName val="теплоноситель"/>
      <sheetName val="топливо"/>
      <sheetName val="вода"/>
      <sheetName val="реестр дог.сторонние"/>
      <sheetName val="ФОТ"/>
      <sheetName val="ФОТ-1"/>
      <sheetName val="Штат Квант"/>
      <sheetName val="Штат Ергаки канализ."/>
      <sheetName val="норм.числен."/>
      <sheetName val="кредиты"/>
      <sheetName val="общехоз."/>
      <sheetName val="спец.одежда"/>
      <sheetName val="расходы на тек.рем"/>
      <sheetName val="мат.текущ.ремонт"/>
      <sheetName val="кап.рем"/>
      <sheetName val="отчет по кап.рем."/>
      <sheetName val="административ"/>
      <sheetName val="распределение"/>
      <sheetName val="амортизац"/>
      <sheetName val="перечень амортиз"/>
      <sheetName val="аренда"/>
      <sheetName val="затраты арендодателя"/>
      <sheetName val="налоги"/>
      <sheetName val="УСНО"/>
      <sheetName val="прибыль"/>
      <sheetName val="кап.вложен"/>
      <sheetName val="расчет тарифа"/>
      <sheetName val="произ.показат"/>
      <sheetName val="Лист1"/>
    </sheetNames>
    <sheetDataSet>
      <sheetData sheetId="9">
        <row r="59">
          <cell r="CM59">
            <v>0</v>
          </cell>
        </row>
        <row r="61">
          <cell r="CM61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.П."/>
      <sheetName val="индексы"/>
      <sheetName val="баланс ВО"/>
      <sheetName val="объемы насел."/>
      <sheetName val="проч насел"/>
      <sheetName val="расчет объема"/>
      <sheetName val="Общие объемы"/>
      <sheetName val="динамика"/>
      <sheetName val="реестр договоров"/>
      <sheetName val="смета расходов"/>
      <sheetName val="материалы"/>
      <sheetName val="сырье"/>
      <sheetName val="расчет биопрепар."/>
      <sheetName val="эл.энергия"/>
      <sheetName val="оборудование"/>
      <sheetName val="тепло"/>
      <sheetName val="теплоноситель"/>
      <sheetName val="топливо"/>
      <sheetName val="вода"/>
      <sheetName val="реестр дог.сторонние"/>
      <sheetName val="ФОТ"/>
      <sheetName val="ФОТ-1"/>
      <sheetName val="Штат Квант"/>
      <sheetName val="Штат Ергаки канализ."/>
      <sheetName val="норм.числен."/>
      <sheetName val="кредиты"/>
      <sheetName val="общехоз."/>
      <sheetName val="спец.одежда"/>
      <sheetName val="расходы на тек.рем"/>
      <sheetName val="мат.текущ.ремонт"/>
      <sheetName val="кап.рем"/>
      <sheetName val="отчет по кап.рем."/>
      <sheetName val="административ"/>
      <sheetName val="распределение"/>
      <sheetName val="амортизац"/>
      <sheetName val="перечень амортиз"/>
      <sheetName val="аренда"/>
      <sheetName val="затраты арендодателя"/>
      <sheetName val="налоги"/>
      <sheetName val="УСНО"/>
      <sheetName val="прибыль"/>
      <sheetName val="кап.вложен"/>
      <sheetName val="расчет тарифа"/>
      <sheetName val="произ.показат"/>
      <sheetName val="Лист1"/>
    </sheetNames>
    <sheetDataSet>
      <sheetData sheetId="12">
        <row r="11">
          <cell r="C11">
            <v>0.25</v>
          </cell>
        </row>
      </sheetData>
      <sheetData sheetId="14">
        <row r="15">
          <cell r="O15">
            <v>13.667518248175181</v>
          </cell>
        </row>
        <row r="18">
          <cell r="O18">
            <v>2.7974452554744524</v>
          </cell>
        </row>
        <row r="20">
          <cell r="N20">
            <v>90.22800000000001</v>
          </cell>
        </row>
      </sheetData>
      <sheetData sheetId="42">
        <row r="12">
          <cell r="EC12">
            <v>77.39377944938305</v>
          </cell>
          <cell r="ED12">
            <v>464.36267669629825</v>
          </cell>
        </row>
        <row r="13">
          <cell r="EC13">
            <v>17.931314600597332</v>
          </cell>
          <cell r="ED13">
            <v>107.587887603584</v>
          </cell>
        </row>
        <row r="14">
          <cell r="EC14">
            <v>19.947776503238252</v>
          </cell>
          <cell r="ED14">
            <v>119.68665901942951</v>
          </cell>
        </row>
        <row r="18">
          <cell r="EC18">
            <v>1.1651624999999999</v>
          </cell>
          <cell r="ED18">
            <v>6.990975</v>
          </cell>
        </row>
        <row r="26">
          <cell r="EA26">
            <v>525.246017714519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workbookViewId="0" topLeftCell="A1">
      <selection activeCell="A2" sqref="A2:E2"/>
    </sheetView>
  </sheetViews>
  <sheetFormatPr defaultColWidth="39.8515625" defaultRowHeight="12.75"/>
  <cols>
    <col min="1" max="1" width="8.7109375" style="44" customWidth="1"/>
    <col min="2" max="2" width="34.28125" style="44" customWidth="1"/>
    <col min="3" max="3" width="13.28125" style="44" customWidth="1"/>
    <col min="4" max="4" width="14.28125" style="44" customWidth="1"/>
    <col min="5" max="5" width="13.140625" style="44" customWidth="1"/>
    <col min="6" max="16384" width="39.8515625" style="44" customWidth="1"/>
  </cols>
  <sheetData>
    <row r="1" spans="1:5" ht="56.25" customHeight="1">
      <c r="A1" s="45"/>
      <c r="B1" s="45"/>
      <c r="C1" s="70" t="s">
        <v>92</v>
      </c>
      <c r="D1" s="70"/>
      <c r="E1" s="70"/>
    </row>
    <row r="2" spans="1:5" ht="51.75" customHeight="1">
      <c r="A2" s="71" t="s">
        <v>83</v>
      </c>
      <c r="B2" s="71"/>
      <c r="C2" s="71"/>
      <c r="D2" s="71"/>
      <c r="E2" s="71"/>
    </row>
    <row r="3" spans="1:5" ht="60.75" customHeight="1">
      <c r="A3" s="73" t="s">
        <v>93</v>
      </c>
      <c r="B3" s="73"/>
      <c r="C3" s="73"/>
      <c r="D3" s="73"/>
      <c r="E3" s="73"/>
    </row>
    <row r="4" ht="18.75">
      <c r="C4" s="12"/>
    </row>
    <row r="5" spans="1:5" ht="15" customHeight="1">
      <c r="A5" s="72" t="s">
        <v>16</v>
      </c>
      <c r="B5" s="72" t="s">
        <v>20</v>
      </c>
      <c r="C5" s="72" t="s">
        <v>21</v>
      </c>
      <c r="D5" s="72" t="s">
        <v>44</v>
      </c>
      <c r="E5" s="72"/>
    </row>
    <row r="6" spans="1:5" ht="18" customHeight="1">
      <c r="A6" s="72"/>
      <c r="B6" s="72"/>
      <c r="C6" s="72"/>
      <c r="D6" s="72" t="s">
        <v>53</v>
      </c>
      <c r="E6" s="72" t="s">
        <v>54</v>
      </c>
    </row>
    <row r="7" spans="1:5" ht="21" customHeight="1">
      <c r="A7" s="72"/>
      <c r="B7" s="72"/>
      <c r="C7" s="72"/>
      <c r="D7" s="72"/>
      <c r="E7" s="72"/>
    </row>
    <row r="8" spans="1:5" ht="15.75">
      <c r="A8" s="46">
        <v>1</v>
      </c>
      <c r="B8" s="46">
        <v>2</v>
      </c>
      <c r="C8" s="46">
        <v>3</v>
      </c>
      <c r="D8" s="46">
        <v>4</v>
      </c>
      <c r="E8" s="46">
        <v>5</v>
      </c>
    </row>
    <row r="9" spans="1:5" ht="31.5">
      <c r="A9" s="46">
        <v>1</v>
      </c>
      <c r="B9" s="51" t="s">
        <v>55</v>
      </c>
      <c r="C9" s="46" t="s">
        <v>25</v>
      </c>
      <c r="D9" s="66">
        <f>2.553</f>
        <v>2.553</v>
      </c>
      <c r="E9" s="66">
        <v>2.863</v>
      </c>
    </row>
    <row r="10" spans="1:5" ht="31.5">
      <c r="A10" s="46">
        <v>2</v>
      </c>
      <c r="B10" s="51" t="s">
        <v>56</v>
      </c>
      <c r="C10" s="46" t="s">
        <v>26</v>
      </c>
      <c r="D10" s="67">
        <v>2</v>
      </c>
      <c r="E10" s="67">
        <v>2</v>
      </c>
    </row>
    <row r="11" spans="1:5" ht="31.5">
      <c r="A11" s="59">
        <v>3</v>
      </c>
      <c r="B11" s="52" t="s">
        <v>57</v>
      </c>
      <c r="C11" s="56" t="s">
        <v>27</v>
      </c>
      <c r="D11" s="67">
        <v>1.24</v>
      </c>
      <c r="E11" s="67">
        <v>1.24</v>
      </c>
    </row>
    <row r="12" spans="1:5" ht="31.5">
      <c r="A12" s="59">
        <v>4</v>
      </c>
      <c r="B12" s="52" t="s">
        <v>58</v>
      </c>
      <c r="C12" s="59" t="s">
        <v>26</v>
      </c>
      <c r="D12" s="67">
        <v>1</v>
      </c>
      <c r="E12" s="67">
        <v>1</v>
      </c>
    </row>
    <row r="13" spans="1:5" ht="31.5">
      <c r="A13" s="59">
        <v>5</v>
      </c>
      <c r="B13" s="52" t="s">
        <v>76</v>
      </c>
      <c r="C13" s="56" t="s">
        <v>27</v>
      </c>
      <c r="D13" s="67">
        <v>0.03</v>
      </c>
      <c r="E13" s="67">
        <v>0.03</v>
      </c>
    </row>
    <row r="14" spans="1:5" ht="31.5">
      <c r="A14" s="59">
        <v>6</v>
      </c>
      <c r="B14" s="52" t="s">
        <v>59</v>
      </c>
      <c r="C14" s="56" t="s">
        <v>27</v>
      </c>
      <c r="D14" s="68">
        <v>0.015</v>
      </c>
      <c r="E14" s="68">
        <v>0.015</v>
      </c>
    </row>
    <row r="15" spans="1:5" ht="17.25" customHeight="1">
      <c r="A15" s="59">
        <v>7</v>
      </c>
      <c r="B15" s="47" t="s">
        <v>78</v>
      </c>
      <c r="C15" s="59" t="s">
        <v>22</v>
      </c>
      <c r="D15" s="48">
        <v>5.48</v>
      </c>
      <c r="E15" s="48">
        <v>5.48</v>
      </c>
    </row>
    <row r="16" spans="1:5" ht="20.25" customHeight="1">
      <c r="A16" s="59" t="s">
        <v>8</v>
      </c>
      <c r="B16" s="47" t="s">
        <v>50</v>
      </c>
      <c r="C16" s="59" t="s">
        <v>22</v>
      </c>
      <c r="D16" s="48">
        <v>0</v>
      </c>
      <c r="E16" s="48">
        <v>0</v>
      </c>
    </row>
    <row r="17" spans="1:5" ht="15.75" customHeight="1">
      <c r="A17" s="59" t="s">
        <v>9</v>
      </c>
      <c r="B17" s="47" t="s">
        <v>51</v>
      </c>
      <c r="C17" s="59" t="s">
        <v>22</v>
      </c>
      <c r="D17" s="48">
        <v>0</v>
      </c>
      <c r="E17" s="48">
        <v>0</v>
      </c>
    </row>
    <row r="18" spans="1:5" ht="17.25" customHeight="1">
      <c r="A18" s="59" t="s">
        <v>61</v>
      </c>
      <c r="B18" s="47" t="s">
        <v>52</v>
      </c>
      <c r="C18" s="59" t="s">
        <v>22</v>
      </c>
      <c r="D18" s="48">
        <v>0</v>
      </c>
      <c r="E18" s="48">
        <v>0</v>
      </c>
    </row>
    <row r="19" spans="1:5" ht="20.25" customHeight="1">
      <c r="A19" s="59" t="s">
        <v>62</v>
      </c>
      <c r="B19" s="47" t="s">
        <v>74</v>
      </c>
      <c r="C19" s="59" t="s">
        <v>22</v>
      </c>
      <c r="D19" s="48">
        <f>D15-D16-D17-D18</f>
        <v>5.48</v>
      </c>
      <c r="E19" s="48">
        <f>E15-E16-E17-E18</f>
        <v>5.48</v>
      </c>
    </row>
    <row r="20" spans="1:5" ht="33.75" customHeight="1">
      <c r="A20" s="49" t="s">
        <v>63</v>
      </c>
      <c r="B20" s="47" t="s">
        <v>60</v>
      </c>
      <c r="C20" s="59" t="s">
        <v>22</v>
      </c>
      <c r="D20" s="48">
        <f>D19</f>
        <v>5.48</v>
      </c>
      <c r="E20" s="48">
        <f>E19</f>
        <v>5.48</v>
      </c>
    </row>
    <row r="21" spans="1:5" ht="33.75" customHeight="1">
      <c r="A21" s="58">
        <v>9</v>
      </c>
      <c r="B21" s="47" t="s">
        <v>71</v>
      </c>
      <c r="C21" s="59" t="s">
        <v>22</v>
      </c>
      <c r="D21" s="48">
        <v>0</v>
      </c>
      <c r="E21" s="48">
        <v>0</v>
      </c>
    </row>
    <row r="22" spans="1:5" ht="33.75" customHeight="1">
      <c r="A22" s="58" t="s">
        <v>73</v>
      </c>
      <c r="B22" s="47" t="s">
        <v>72</v>
      </c>
      <c r="C22" s="59" t="s">
        <v>22</v>
      </c>
      <c r="D22" s="48">
        <v>0</v>
      </c>
      <c r="E22" s="48">
        <v>0</v>
      </c>
    </row>
    <row r="23" spans="1:5" ht="20.25" customHeight="1">
      <c r="A23" s="59">
        <v>11</v>
      </c>
      <c r="B23" s="47" t="s">
        <v>23</v>
      </c>
      <c r="C23" s="59" t="s">
        <v>24</v>
      </c>
      <c r="D23" s="48">
        <f>'[3]оборудование'!$N$20</f>
        <v>90.22800000000001</v>
      </c>
      <c r="E23" s="48">
        <f>D23</f>
        <v>90.22800000000001</v>
      </c>
    </row>
    <row r="24" spans="1:5" ht="63">
      <c r="A24" s="59">
        <v>12</v>
      </c>
      <c r="B24" s="47" t="s">
        <v>82</v>
      </c>
      <c r="C24" s="59"/>
      <c r="D24" s="48"/>
      <c r="E24" s="48"/>
    </row>
    <row r="25" spans="1:5" ht="20.25" customHeight="1">
      <c r="A25" s="59" t="s">
        <v>64</v>
      </c>
      <c r="B25" s="47" t="s">
        <v>81</v>
      </c>
      <c r="C25" s="61" t="s">
        <v>79</v>
      </c>
      <c r="D25" s="48">
        <f>'4-во'!E13</f>
        <v>2.7974452554744524</v>
      </c>
      <c r="E25" s="48">
        <f>D25</f>
        <v>2.7974452554744524</v>
      </c>
    </row>
    <row r="26" spans="1:5" ht="21" customHeight="1">
      <c r="A26" s="59" t="s">
        <v>65</v>
      </c>
      <c r="B26" s="47" t="s">
        <v>69</v>
      </c>
      <c r="C26" s="61" t="s">
        <v>79</v>
      </c>
      <c r="D26" s="48">
        <f>'4-во'!E14</f>
        <v>13.667518248175181</v>
      </c>
      <c r="E26" s="48">
        <f>D26</f>
        <v>13.667518248175181</v>
      </c>
    </row>
    <row r="27" spans="1:5" ht="36.75" customHeight="1">
      <c r="A27" s="59">
        <v>13</v>
      </c>
      <c r="B27" s="53" t="s">
        <v>66</v>
      </c>
      <c r="C27" s="57"/>
      <c r="D27" s="48"/>
      <c r="E27" s="59"/>
    </row>
    <row r="28" spans="1:5" ht="15.75">
      <c r="A28" s="50" t="s">
        <v>67</v>
      </c>
      <c r="B28" s="64" t="s">
        <v>94</v>
      </c>
      <c r="C28" s="66" t="s">
        <v>103</v>
      </c>
      <c r="D28" s="66">
        <f>'[3]расчет биопрепар.'!$C$11</f>
        <v>0.25</v>
      </c>
      <c r="E28" s="66">
        <f>D28</f>
        <v>0.25</v>
      </c>
    </row>
    <row r="29" spans="1:5" ht="15.75">
      <c r="A29" s="59">
        <v>14</v>
      </c>
      <c r="B29" s="34" t="s">
        <v>34</v>
      </c>
      <c r="C29" s="33" t="s">
        <v>29</v>
      </c>
      <c r="D29" s="56">
        <v>100</v>
      </c>
      <c r="E29" s="56">
        <v>100</v>
      </c>
    </row>
    <row r="30" spans="1:5" ht="31.5">
      <c r="A30" s="59">
        <v>15</v>
      </c>
      <c r="B30" s="43" t="s">
        <v>49</v>
      </c>
      <c r="C30" s="43"/>
      <c r="D30" s="56"/>
      <c r="E30" s="56"/>
    </row>
    <row r="31" spans="1:5" ht="15.75">
      <c r="A31" s="50" t="s">
        <v>70</v>
      </c>
      <c r="B31" s="43" t="s">
        <v>48</v>
      </c>
      <c r="C31" s="56" t="s">
        <v>29</v>
      </c>
      <c r="D31" s="56">
        <v>100</v>
      </c>
      <c r="E31" s="56">
        <v>100</v>
      </c>
    </row>
    <row r="32" spans="1:5" ht="15.75">
      <c r="A32" s="59" t="s">
        <v>68</v>
      </c>
      <c r="B32" s="43" t="s">
        <v>86</v>
      </c>
      <c r="C32" s="56" t="s">
        <v>29</v>
      </c>
      <c r="D32" s="56">
        <v>100</v>
      </c>
      <c r="E32" s="56">
        <v>100</v>
      </c>
    </row>
  </sheetData>
  <sheetProtection/>
  <mergeCells count="9">
    <mergeCell ref="C1:E1"/>
    <mergeCell ref="A2:E2"/>
    <mergeCell ref="A5:A7"/>
    <mergeCell ref="B5:B7"/>
    <mergeCell ref="C5:C7"/>
    <mergeCell ref="D5:E5"/>
    <mergeCell ref="D6:D7"/>
    <mergeCell ref="E6:E7"/>
    <mergeCell ref="A3:E3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G18"/>
  <sheetViews>
    <sheetView view="pageLayout" workbookViewId="0" topLeftCell="A5">
      <selection activeCell="C22" sqref="C22"/>
    </sheetView>
  </sheetViews>
  <sheetFormatPr defaultColWidth="9.140625" defaultRowHeight="12.75"/>
  <cols>
    <col min="1" max="1" width="8.28125" style="13" customWidth="1"/>
    <col min="2" max="2" width="31.421875" style="13" customWidth="1"/>
    <col min="3" max="3" width="14.421875" style="14" customWidth="1"/>
    <col min="4" max="4" width="12.00390625" style="14" customWidth="1"/>
    <col min="5" max="5" width="17.28125" style="13" customWidth="1"/>
    <col min="6" max="6" width="9.140625" style="13" customWidth="1"/>
    <col min="7" max="7" width="22.00390625" style="13" customWidth="1"/>
    <col min="8" max="16384" width="9.140625" style="13" customWidth="1"/>
  </cols>
  <sheetData>
    <row r="1" ht="15.75" hidden="1"/>
    <row r="2" spans="1:5" ht="59.25" customHeight="1">
      <c r="A2" s="54"/>
      <c r="B2" s="54"/>
      <c r="C2" s="74" t="s">
        <v>96</v>
      </c>
      <c r="D2" s="74"/>
      <c r="E2" s="74"/>
    </row>
    <row r="3" spans="1:4" ht="18.75">
      <c r="A3" s="15"/>
      <c r="B3" s="15"/>
      <c r="C3" s="16"/>
      <c r="D3" s="16"/>
    </row>
    <row r="4" spans="1:7" ht="27.75" customHeight="1">
      <c r="A4" s="80" t="s">
        <v>90</v>
      </c>
      <c r="B4" s="80"/>
      <c r="C4" s="80"/>
      <c r="D4" s="80"/>
      <c r="E4" s="80"/>
      <c r="G4" s="37"/>
    </row>
    <row r="5" spans="1:5" ht="60" customHeight="1">
      <c r="A5" s="75" t="s">
        <v>95</v>
      </c>
      <c r="B5" s="75"/>
      <c r="C5" s="75"/>
      <c r="D5" s="75"/>
      <c r="E5" s="75"/>
    </row>
    <row r="6" ht="16.5" customHeight="1">
      <c r="E6" s="17" t="s">
        <v>15</v>
      </c>
    </row>
    <row r="7" spans="1:5" ht="17.25" customHeight="1">
      <c r="A7" s="79" t="s">
        <v>16</v>
      </c>
      <c r="B7" s="79" t="s">
        <v>0</v>
      </c>
      <c r="C7" s="79" t="s">
        <v>44</v>
      </c>
      <c r="D7" s="79"/>
      <c r="E7" s="79"/>
    </row>
    <row r="8" spans="1:5" ht="67.5" customHeight="1">
      <c r="A8" s="79"/>
      <c r="B8" s="79"/>
      <c r="C8" s="18" t="s">
        <v>39</v>
      </c>
      <c r="D8" s="18" t="s">
        <v>13</v>
      </c>
      <c r="E8" s="19" t="s">
        <v>14</v>
      </c>
    </row>
    <row r="9" spans="1:5" ht="15.75">
      <c r="A9" s="19">
        <v>1</v>
      </c>
      <c r="B9" s="19">
        <v>2</v>
      </c>
      <c r="C9" s="20">
        <v>3</v>
      </c>
      <c r="D9" s="20">
        <v>4</v>
      </c>
      <c r="E9" s="20">
        <v>5</v>
      </c>
    </row>
    <row r="10" spans="1:5" ht="15.75">
      <c r="A10" s="19"/>
      <c r="B10" s="76" t="s">
        <v>87</v>
      </c>
      <c r="C10" s="77"/>
      <c r="D10" s="77"/>
      <c r="E10" s="78"/>
    </row>
    <row r="11" spans="1:5" ht="15.75">
      <c r="A11" s="21">
        <v>1</v>
      </c>
      <c r="B11" s="22" t="s">
        <v>2</v>
      </c>
      <c r="C11" s="63">
        <v>1959.8</v>
      </c>
      <c r="D11" s="63">
        <f>'[3]расчет тарифа'!$EC$12+'[3]расчет тарифа'!$ED$12</f>
        <v>541.7564561456813</v>
      </c>
      <c r="E11" s="63">
        <f>C11-D11</f>
        <v>1418.0435438543186</v>
      </c>
    </row>
    <row r="12" spans="1:5" ht="15.75">
      <c r="A12" s="24">
        <v>2</v>
      </c>
      <c r="B12" s="23" t="s">
        <v>3</v>
      </c>
      <c r="C12" s="62">
        <v>430.35</v>
      </c>
      <c r="D12" s="63">
        <f>'[3]расчет тарифа'!$EC$13+'[3]расчет тарифа'!$ED$13</f>
        <v>125.51920220418133</v>
      </c>
      <c r="E12" s="63">
        <f>C12-D12</f>
        <v>304.8307977958187</v>
      </c>
    </row>
    <row r="13" spans="1:5" ht="16.5" customHeight="1">
      <c r="A13" s="24">
        <v>3</v>
      </c>
      <c r="B13" s="23" t="s">
        <v>40</v>
      </c>
      <c r="C13" s="62">
        <v>478.75</v>
      </c>
      <c r="D13" s="63">
        <f>'[3]расчет тарифа'!$EC$14+'[3]расчет тарифа'!$ED$14</f>
        <v>139.63443552266776</v>
      </c>
      <c r="E13" s="63">
        <f>C13-D13</f>
        <v>339.1155644773322</v>
      </c>
    </row>
    <row r="14" spans="1:5" ht="31.5">
      <c r="A14" s="24">
        <v>4</v>
      </c>
      <c r="B14" s="22" t="s">
        <v>6</v>
      </c>
      <c r="C14" s="62">
        <v>0</v>
      </c>
      <c r="D14" s="63">
        <f>C14</f>
        <v>0</v>
      </c>
      <c r="E14" s="63">
        <v>0</v>
      </c>
    </row>
    <row r="15" spans="1:5" ht="47.25">
      <c r="A15" s="24">
        <v>5</v>
      </c>
      <c r="B15" s="22" t="s">
        <v>41</v>
      </c>
      <c r="C15" s="62">
        <f>'[2]смета расходов'!$CM$59</f>
        <v>0</v>
      </c>
      <c r="D15" s="63">
        <f>C15</f>
        <v>0</v>
      </c>
      <c r="E15" s="63">
        <f>C15-D15</f>
        <v>0</v>
      </c>
    </row>
    <row r="16" spans="1:5" ht="47.25">
      <c r="A16" s="24">
        <v>6</v>
      </c>
      <c r="B16" s="22" t="s">
        <v>45</v>
      </c>
      <c r="C16" s="62">
        <f>'[2]смета расходов'!$CM$61</f>
        <v>0</v>
      </c>
      <c r="D16" s="63">
        <f>C16</f>
        <v>0</v>
      </c>
      <c r="E16" s="63">
        <f>C16-D16</f>
        <v>0</v>
      </c>
    </row>
    <row r="17" spans="1:5" ht="31.5">
      <c r="A17" s="24">
        <v>7</v>
      </c>
      <c r="B17" s="22" t="s">
        <v>46</v>
      </c>
      <c r="C17" s="62">
        <v>29.84</v>
      </c>
      <c r="D17" s="63">
        <f>'[3]расчет тарифа'!$EC$18+'[3]расчет тарифа'!$ED$18</f>
        <v>8.1561375</v>
      </c>
      <c r="E17" s="63">
        <f>C17-D17</f>
        <v>21.6838625</v>
      </c>
    </row>
    <row r="18" spans="1:5" ht="15.75">
      <c r="A18" s="42">
        <v>8</v>
      </c>
      <c r="B18" s="22" t="s">
        <v>42</v>
      </c>
      <c r="C18" s="63">
        <f>C11+C12+C13+C14+C15+C16+C17</f>
        <v>2898.7400000000002</v>
      </c>
      <c r="D18" s="63">
        <f>D11+D12+D13+D14+D15+D16+D17</f>
        <v>815.0662313725304</v>
      </c>
      <c r="E18" s="62">
        <f>SUM(E11:E17)</f>
        <v>2083.6737686274696</v>
      </c>
    </row>
  </sheetData>
  <sheetProtection/>
  <mergeCells count="7">
    <mergeCell ref="C2:E2"/>
    <mergeCell ref="A5:E5"/>
    <mergeCell ref="B10:E10"/>
    <mergeCell ref="A7:A8"/>
    <mergeCell ref="B7:B8"/>
    <mergeCell ref="C7:E7"/>
    <mergeCell ref="A4:E4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  <headerFooter differentFirst="1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6"/>
  <sheetViews>
    <sheetView tabSelected="1" view="pageLayout" workbookViewId="0" topLeftCell="A4">
      <selection activeCell="C26" sqref="C26"/>
    </sheetView>
  </sheetViews>
  <sheetFormatPr defaultColWidth="9.140625" defaultRowHeight="12.75"/>
  <cols>
    <col min="1" max="1" width="6.57421875" style="0" customWidth="1"/>
    <col min="2" max="2" width="36.28125" style="0" customWidth="1"/>
    <col min="3" max="3" width="13.28125" style="0" customWidth="1"/>
    <col min="4" max="4" width="13.140625" style="0" customWidth="1"/>
    <col min="5" max="5" width="15.00390625" style="0" customWidth="1"/>
    <col min="6" max="6" width="22.00390625" style="0" customWidth="1"/>
  </cols>
  <sheetData>
    <row r="1" spans="1:5" ht="62.25" customHeight="1">
      <c r="A1" s="55"/>
      <c r="B1" s="55"/>
      <c r="C1" s="81" t="s">
        <v>97</v>
      </c>
      <c r="D1" s="81"/>
      <c r="E1" s="81"/>
    </row>
    <row r="2" spans="1:5" ht="18.75">
      <c r="A2" s="4"/>
      <c r="B2" s="4"/>
      <c r="C2" s="4"/>
      <c r="D2" s="4"/>
      <c r="E2" s="5"/>
    </row>
    <row r="3" spans="1:5" ht="36" customHeight="1">
      <c r="A3" s="82" t="s">
        <v>84</v>
      </c>
      <c r="B3" s="82"/>
      <c r="C3" s="82"/>
      <c r="D3" s="82"/>
      <c r="E3" s="82"/>
    </row>
    <row r="4" spans="1:8" ht="42.75" customHeight="1">
      <c r="A4" s="87" t="s">
        <v>95</v>
      </c>
      <c r="B4" s="87"/>
      <c r="C4" s="87"/>
      <c r="D4" s="87"/>
      <c r="E4" s="87"/>
      <c r="F4" s="37"/>
      <c r="G4" s="9"/>
      <c r="H4" s="9"/>
    </row>
    <row r="5" spans="1:8" ht="18.75">
      <c r="A5" s="10"/>
      <c r="B5" s="10"/>
      <c r="C5" s="10"/>
      <c r="D5" s="10"/>
      <c r="E5" s="10"/>
      <c r="F5" s="9"/>
      <c r="G5" s="9"/>
      <c r="H5" s="9"/>
    </row>
    <row r="6" spans="1:5" ht="27.75" customHeight="1">
      <c r="A6" s="83" t="s">
        <v>16</v>
      </c>
      <c r="B6" s="83" t="s">
        <v>17</v>
      </c>
      <c r="C6" s="85" t="s">
        <v>44</v>
      </c>
      <c r="D6" s="86"/>
      <c r="E6" s="83" t="s">
        <v>14</v>
      </c>
    </row>
    <row r="7" spans="1:5" ht="36.75" customHeight="1">
      <c r="A7" s="84"/>
      <c r="B7" s="84"/>
      <c r="C7" s="6" t="s">
        <v>18</v>
      </c>
      <c r="D7" s="6" t="s">
        <v>13</v>
      </c>
      <c r="E7" s="84"/>
    </row>
    <row r="8" spans="1:5" s="7" customFormat="1" ht="15.75">
      <c r="A8" s="6">
        <v>1</v>
      </c>
      <c r="B8" s="6">
        <v>2</v>
      </c>
      <c r="C8" s="6">
        <v>3</v>
      </c>
      <c r="D8" s="6">
        <v>4</v>
      </c>
      <c r="E8" s="6">
        <v>5</v>
      </c>
    </row>
    <row r="9" spans="1:5" s="7" customFormat="1" ht="15.75">
      <c r="A9" s="6"/>
      <c r="B9" s="76" t="s">
        <v>87</v>
      </c>
      <c r="C9" s="77"/>
      <c r="D9" s="77"/>
      <c r="E9" s="78"/>
    </row>
    <row r="10" spans="1:5" ht="31.5">
      <c r="A10" s="6">
        <v>1</v>
      </c>
      <c r="B10" s="2" t="s">
        <v>98</v>
      </c>
      <c r="C10" s="8">
        <v>0</v>
      </c>
      <c r="D10" s="8">
        <v>0</v>
      </c>
      <c r="E10" s="8">
        <v>0</v>
      </c>
    </row>
    <row r="11" spans="1:5" ht="18.75" customHeight="1">
      <c r="A11" s="6">
        <v>2</v>
      </c>
      <c r="B11" s="11" t="s">
        <v>11</v>
      </c>
      <c r="C11" s="3">
        <v>0</v>
      </c>
      <c r="D11" s="3">
        <v>0</v>
      </c>
      <c r="E11" s="8">
        <v>0</v>
      </c>
    </row>
    <row r="12" spans="1:5" ht="20.25" customHeight="1">
      <c r="A12" s="6">
        <v>3</v>
      </c>
      <c r="B12" s="11" t="s">
        <v>12</v>
      </c>
      <c r="C12" s="1">
        <v>0</v>
      </c>
      <c r="D12" s="1">
        <v>0</v>
      </c>
      <c r="E12" s="8">
        <v>0</v>
      </c>
    </row>
    <row r="13" spans="1:5" ht="84" customHeight="1">
      <c r="A13" s="6">
        <v>4</v>
      </c>
      <c r="B13" s="65" t="s">
        <v>99</v>
      </c>
      <c r="C13" s="8">
        <v>89.52</v>
      </c>
      <c r="D13" s="3">
        <v>24.45</v>
      </c>
      <c r="E13" s="8">
        <f>C13-D13</f>
        <v>65.07</v>
      </c>
    </row>
    <row r="14" spans="1:5" ht="16.5" customHeight="1">
      <c r="A14" s="6">
        <v>5</v>
      </c>
      <c r="B14" s="60" t="s">
        <v>19</v>
      </c>
      <c r="C14" s="8">
        <v>0</v>
      </c>
      <c r="D14" s="1">
        <v>0</v>
      </c>
      <c r="E14" s="8">
        <f>C14-D14</f>
        <v>0</v>
      </c>
    </row>
    <row r="15" spans="1:5" ht="20.25" customHeight="1">
      <c r="A15" s="6">
        <v>6</v>
      </c>
      <c r="B15" s="60" t="s">
        <v>47</v>
      </c>
      <c r="C15" s="8">
        <v>0</v>
      </c>
      <c r="D15" s="1">
        <v>0</v>
      </c>
      <c r="E15" s="8">
        <f>C15-D15</f>
        <v>0</v>
      </c>
    </row>
    <row r="16" spans="1:5" ht="21" customHeight="1">
      <c r="A16" s="6">
        <v>7</v>
      </c>
      <c r="B16" s="2" t="s">
        <v>10</v>
      </c>
      <c r="C16" s="8">
        <f>C13</f>
        <v>89.52</v>
      </c>
      <c r="D16" s="8">
        <f>D13</f>
        <v>24.45</v>
      </c>
      <c r="E16" s="8">
        <f>C16-D16</f>
        <v>65.07</v>
      </c>
    </row>
  </sheetData>
  <sheetProtection/>
  <mergeCells count="8">
    <mergeCell ref="B9:E9"/>
    <mergeCell ref="C1:E1"/>
    <mergeCell ref="A3:E3"/>
    <mergeCell ref="A6:A7"/>
    <mergeCell ref="B6:B7"/>
    <mergeCell ref="C6:D6"/>
    <mergeCell ref="E6:E7"/>
    <mergeCell ref="A4:E4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6"/>
  <sheetViews>
    <sheetView view="pageLayout" workbookViewId="0" topLeftCell="A1">
      <selection activeCell="D18" sqref="D18"/>
    </sheetView>
  </sheetViews>
  <sheetFormatPr defaultColWidth="9.140625" defaultRowHeight="12.75"/>
  <cols>
    <col min="1" max="1" width="7.7109375" style="25" customWidth="1"/>
    <col min="2" max="2" width="38.00390625" style="25" customWidth="1"/>
    <col min="3" max="3" width="12.8515625" style="25" customWidth="1"/>
    <col min="4" max="5" width="12.00390625" style="25" customWidth="1"/>
    <col min="6" max="6" width="9.140625" style="25" customWidth="1"/>
    <col min="7" max="7" width="27.8515625" style="25" customWidth="1"/>
    <col min="8" max="16384" width="9.140625" style="25" customWidth="1"/>
  </cols>
  <sheetData>
    <row r="1" spans="1:5" ht="60" customHeight="1">
      <c r="A1" s="26"/>
      <c r="B1" s="26"/>
      <c r="C1" s="89" t="s">
        <v>100</v>
      </c>
      <c r="D1" s="89"/>
      <c r="E1" s="89"/>
    </row>
    <row r="2" spans="1:5" ht="18.75">
      <c r="A2" s="26"/>
      <c r="B2" s="27"/>
      <c r="C2" s="26"/>
      <c r="D2" s="26"/>
      <c r="E2" s="26"/>
    </row>
    <row r="3" spans="1:7" ht="19.5" customHeight="1">
      <c r="A3" s="90" t="s">
        <v>85</v>
      </c>
      <c r="B3" s="90"/>
      <c r="C3" s="90"/>
      <c r="D3" s="90"/>
      <c r="E3" s="90"/>
      <c r="G3" s="36"/>
    </row>
    <row r="4" spans="1:7" ht="62.25" customHeight="1">
      <c r="A4" s="90" t="s">
        <v>95</v>
      </c>
      <c r="B4" s="90"/>
      <c r="C4" s="90"/>
      <c r="D4" s="90"/>
      <c r="E4" s="90"/>
      <c r="G4" s="36"/>
    </row>
    <row r="5" spans="2:7" ht="15.75">
      <c r="B5" s="28"/>
      <c r="G5" s="35"/>
    </row>
    <row r="6" spans="1:7" ht="24.75" customHeight="1">
      <c r="A6" s="92" t="s">
        <v>16</v>
      </c>
      <c r="B6" s="91" t="s">
        <v>20</v>
      </c>
      <c r="C6" s="92" t="s">
        <v>21</v>
      </c>
      <c r="D6" s="91" t="s">
        <v>89</v>
      </c>
      <c r="E6" s="91" t="s">
        <v>77</v>
      </c>
      <c r="G6" s="37"/>
    </row>
    <row r="7" spans="1:7" ht="15.75" customHeight="1">
      <c r="A7" s="93"/>
      <c r="B7" s="92"/>
      <c r="C7" s="93"/>
      <c r="D7" s="92"/>
      <c r="E7" s="92"/>
      <c r="G7" s="35"/>
    </row>
    <row r="8" spans="1:7" ht="15.75">
      <c r="A8" s="29">
        <v>1</v>
      </c>
      <c r="B8" s="29">
        <v>2</v>
      </c>
      <c r="C8" s="29">
        <v>3</v>
      </c>
      <c r="D8" s="29">
        <v>4</v>
      </c>
      <c r="E8" s="29">
        <v>5</v>
      </c>
      <c r="G8" s="35"/>
    </row>
    <row r="9" spans="1:7" ht="31.5">
      <c r="A9" s="29">
        <v>1</v>
      </c>
      <c r="B9" s="30" t="s">
        <v>28</v>
      </c>
      <c r="C9" s="29" t="s">
        <v>29</v>
      </c>
      <c r="D9" s="32">
        <v>0</v>
      </c>
      <c r="E9" s="32">
        <f>0.015/0.03*100</f>
        <v>50</v>
      </c>
      <c r="G9" s="36"/>
    </row>
    <row r="10" spans="1:5" ht="37.5" customHeight="1">
      <c r="A10" s="29">
        <v>2</v>
      </c>
      <c r="B10" s="31" t="s">
        <v>30</v>
      </c>
      <c r="C10" s="29" t="s">
        <v>31</v>
      </c>
      <c r="D10" s="29">
        <v>0</v>
      </c>
      <c r="E10" s="29">
        <v>0</v>
      </c>
    </row>
    <row r="11" spans="1:5" ht="34.5" customHeight="1">
      <c r="A11" s="29">
        <v>3</v>
      </c>
      <c r="B11" s="31" t="s">
        <v>32</v>
      </c>
      <c r="C11" s="29" t="s">
        <v>33</v>
      </c>
      <c r="D11" s="29">
        <v>0</v>
      </c>
      <c r="E11" s="29">
        <v>2928</v>
      </c>
    </row>
    <row r="12" spans="1:5" ht="15.75">
      <c r="A12" s="29" t="s">
        <v>5</v>
      </c>
      <c r="B12" s="30" t="s">
        <v>43</v>
      </c>
      <c r="C12" s="29"/>
      <c r="D12" s="29"/>
      <c r="E12" s="32"/>
    </row>
    <row r="13" spans="1:5" ht="20.25" customHeight="1">
      <c r="A13" s="29" t="s">
        <v>1</v>
      </c>
      <c r="B13" s="47" t="s">
        <v>80</v>
      </c>
      <c r="C13" s="61" t="s">
        <v>79</v>
      </c>
      <c r="D13" s="48">
        <v>0</v>
      </c>
      <c r="E13" s="67">
        <f>'[3]оборудование'!$O$18</f>
        <v>2.7974452554744524</v>
      </c>
    </row>
    <row r="14" spans="1:5" ht="23.25" customHeight="1">
      <c r="A14" s="29" t="s">
        <v>7</v>
      </c>
      <c r="B14" s="47" t="s">
        <v>69</v>
      </c>
      <c r="C14" s="61" t="s">
        <v>79</v>
      </c>
      <c r="D14" s="48">
        <v>0</v>
      </c>
      <c r="E14" s="67">
        <f>'[3]оборудование'!$O$15</f>
        <v>13.667518248175181</v>
      </c>
    </row>
    <row r="16" spans="1:5" ht="15.75">
      <c r="A16" s="88" t="s">
        <v>91</v>
      </c>
      <c r="B16" s="88"/>
      <c r="C16" s="88"/>
      <c r="D16" s="88"/>
      <c r="E16" s="88"/>
    </row>
  </sheetData>
  <sheetProtection/>
  <mergeCells count="9">
    <mergeCell ref="A16:E16"/>
    <mergeCell ref="C1:E1"/>
    <mergeCell ref="A3:E3"/>
    <mergeCell ref="B6:B7"/>
    <mergeCell ref="D6:D7"/>
    <mergeCell ref="E6:E7"/>
    <mergeCell ref="A6:A7"/>
    <mergeCell ref="C6:C7"/>
    <mergeCell ref="A4:E4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"/>
  <sheetViews>
    <sheetView view="pageLayout" workbookViewId="0" topLeftCell="A1">
      <selection activeCell="D7" sqref="D7:E7"/>
    </sheetView>
  </sheetViews>
  <sheetFormatPr defaultColWidth="9.140625" defaultRowHeight="12.75"/>
  <cols>
    <col min="1" max="1" width="5.8515625" style="38" customWidth="1"/>
    <col min="2" max="2" width="35.140625" style="38" customWidth="1"/>
    <col min="3" max="3" width="11.28125" style="38" customWidth="1"/>
    <col min="4" max="4" width="12.28125" style="38" customWidth="1"/>
    <col min="5" max="5" width="19.8515625" style="38" customWidth="1"/>
    <col min="6" max="16384" width="9.140625" style="38" customWidth="1"/>
  </cols>
  <sheetData>
    <row r="1" spans="4:5" ht="60" customHeight="1">
      <c r="D1" s="100" t="s">
        <v>101</v>
      </c>
      <c r="E1" s="101"/>
    </row>
    <row r="2" ht="15.75" customHeight="1"/>
    <row r="3" spans="1:7" ht="28.5" customHeight="1">
      <c r="A3" s="102" t="s">
        <v>102</v>
      </c>
      <c r="B3" s="102"/>
      <c r="C3" s="102"/>
      <c r="D3" s="102"/>
      <c r="E3" s="102"/>
      <c r="F3" s="94"/>
      <c r="G3" s="94"/>
    </row>
    <row r="4" spans="1:5" ht="46.5" customHeight="1">
      <c r="A4" s="95" t="s">
        <v>95</v>
      </c>
      <c r="B4" s="95"/>
      <c r="C4" s="95"/>
      <c r="D4" s="95"/>
      <c r="E4" s="95"/>
    </row>
    <row r="6" spans="1:5" s="39" customFormat="1" ht="23.25" customHeight="1">
      <c r="A6" s="96" t="s">
        <v>16</v>
      </c>
      <c r="B6" s="96" t="s">
        <v>35</v>
      </c>
      <c r="C6" s="96" t="s">
        <v>21</v>
      </c>
      <c r="D6" s="98" t="s">
        <v>36</v>
      </c>
      <c r="E6" s="99"/>
    </row>
    <row r="7" spans="1:5" s="39" customFormat="1" ht="44.25" customHeight="1">
      <c r="A7" s="97"/>
      <c r="B7" s="97"/>
      <c r="C7" s="97"/>
      <c r="D7" s="98" t="s">
        <v>88</v>
      </c>
      <c r="E7" s="99"/>
    </row>
    <row r="8" spans="1:5" s="39" customFormat="1" ht="18.75">
      <c r="A8" s="40">
        <v>1</v>
      </c>
      <c r="B8" s="40">
        <v>2</v>
      </c>
      <c r="C8" s="40">
        <v>3</v>
      </c>
      <c r="D8" s="98">
        <v>4</v>
      </c>
      <c r="E8" s="99"/>
    </row>
    <row r="9" spans="1:5" ht="18.75">
      <c r="A9" s="40">
        <v>2</v>
      </c>
      <c r="B9" s="41" t="s">
        <v>75</v>
      </c>
      <c r="C9" s="40"/>
      <c r="D9" s="98"/>
      <c r="E9" s="99"/>
    </row>
    <row r="10" spans="1:5" ht="56.25">
      <c r="A10" s="40" t="s">
        <v>4</v>
      </c>
      <c r="B10" s="41" t="s">
        <v>37</v>
      </c>
      <c r="C10" s="40" t="s">
        <v>38</v>
      </c>
      <c r="D10" s="105">
        <f>'[3]расчет тарифа'!$EA$26</f>
        <v>525.246017714519</v>
      </c>
      <c r="E10" s="106"/>
    </row>
    <row r="11" spans="1:5" ht="18.75">
      <c r="A11" s="69"/>
      <c r="B11" s="103"/>
      <c r="C11" s="69"/>
      <c r="D11" s="104"/>
      <c r="E11" s="104"/>
    </row>
  </sheetData>
  <sheetProtection/>
  <mergeCells count="13">
    <mergeCell ref="D8:E8"/>
    <mergeCell ref="D10:E10"/>
    <mergeCell ref="D9:E9"/>
    <mergeCell ref="D11:E11"/>
    <mergeCell ref="D1:E1"/>
    <mergeCell ref="A3:E3"/>
    <mergeCell ref="F3:G3"/>
    <mergeCell ref="A4:E4"/>
    <mergeCell ref="A6:A7"/>
    <mergeCell ref="B6:B7"/>
    <mergeCell ref="C6:C7"/>
    <mergeCell ref="D6:E6"/>
    <mergeCell ref="D7:E7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Власик</cp:lastModifiedBy>
  <cp:lastPrinted>2014-09-05T09:23:22Z</cp:lastPrinted>
  <dcterms:created xsi:type="dcterms:W3CDTF">1996-10-08T23:32:33Z</dcterms:created>
  <dcterms:modified xsi:type="dcterms:W3CDTF">2014-09-05T09:30:31Z</dcterms:modified>
  <cp:category/>
  <cp:version/>
  <cp:contentType/>
  <cp:contentStatus/>
</cp:coreProperties>
</file>